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lle tarifaire 2019-2020" sheetId="1" state="visible" r:id="rId2"/>
    <sheet name="Echéancier 2019-2020" sheetId="2" state="visible" r:id="rId3"/>
  </sheets>
  <definedNames>
    <definedName function="false" hidden="false" localSheetId="0" name="_xlnm.Print_Area" vbProcedure="false">'Grille tarifaire 2019-2020'!$A$1:$J$19</definedName>
    <definedName function="false" hidden="false" localSheetId="1" name="_xlnm.Print_Area" vbProcedure="false">'Echéancier 2019-2020'!$A$1:$L$15,'echéancier 2019-2020'!#ref!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<sst xmlns="http://schemas.openxmlformats.org/spreadsheetml/2006/main" count="51" uniqueCount="45">
  <si>
    <t xml:space="preserve">Licence (+2€)</t>
  </si>
  <si>
    <t xml:space="preserve">Cotisation</t>
  </si>
  <si>
    <t xml:space="preserve">Total</t>
  </si>
  <si>
    <t xml:space="preserve">Par mois (8)</t>
  </si>
  <si>
    <t xml:space="preserve">2 cours Judo, Ju-jitsu ou Taïso (1)</t>
  </si>
  <si>
    <t xml:space="preserve">1 cours Judo Ju-jitsu Taïso </t>
  </si>
  <si>
    <t xml:space="preserve">Babydo</t>
  </si>
  <si>
    <r>
      <rPr>
        <sz val="11"/>
        <color rgb="FF000000"/>
        <rFont val="Times New Roman"/>
        <family val="1"/>
        <charset val="1"/>
      </rPr>
      <t xml:space="preserve">(1) </t>
    </r>
    <r>
      <rPr>
        <i val="true"/>
        <sz val="11"/>
        <color rgb="FF000000"/>
        <rFont val="Times New Roman"/>
        <family val="1"/>
        <charset val="1"/>
      </rPr>
      <t xml:space="preserve">Une activité supplémentaire est proposée sans surcoût</t>
    </r>
    <r>
      <rPr>
        <sz val="11"/>
        <color rgb="FF000000"/>
        <rFont val="Times New Roman"/>
        <family val="1"/>
        <charset val="1"/>
      </rPr>
      <t xml:space="preserve">.</t>
    </r>
  </si>
  <si>
    <t xml:space="preserve">Tarifs dégressifs pour les familles</t>
  </si>
  <si>
    <t xml:space="preserve">2019-2020</t>
  </si>
  <si>
    <t xml:space="preserve">Nombre de personnes inscrites au cours complet judo jujitsu ou Taïso</t>
  </si>
  <si>
    <t xml:space="preserve">Nombre de personnes inscrites 1 cours /semaine (Judo /Jujitsu /Taïso)</t>
  </si>
  <si>
    <t xml:space="preserve">Nombre de personnes</t>
  </si>
  <si>
    <t xml:space="preserve">Cotisation
avant réduction</t>
  </si>
  <si>
    <t xml:space="preserve">Réduction %</t>
  </si>
  <si>
    <t xml:space="preserve">Après réduction</t>
  </si>
  <si>
    <t xml:space="preserve"> Nouvelle Réduction (€)</t>
  </si>
  <si>
    <t xml:space="preserve">Nb licences</t>
  </si>
  <si>
    <t xml:space="preserve">Total licence</t>
  </si>
  <si>
    <t xml:space="preserve">Licence + cotisation</t>
  </si>
  <si>
    <t xml:space="preserve">2 personnes (complet)</t>
  </si>
  <si>
    <t xml:space="preserve">3 personnes (complet)</t>
  </si>
  <si>
    <t xml:space="preserve">4 personnes (complet)</t>
  </si>
  <si>
    <t xml:space="preserve">2 x 1 cours Jujitsu/Taïso</t>
  </si>
  <si>
    <t xml:space="preserve">3 x 1 cours Jujitsu/Taïso</t>
  </si>
  <si>
    <t xml:space="preserve">1 judo+ 1 cours Jujitsu/Taïso</t>
  </si>
  <si>
    <t xml:space="preserve">2 judo+ 1 cours Jujitsu/Taïso</t>
  </si>
  <si>
    <t xml:space="preserve">3 judo+ 1 cours Jujitsu/Taïso</t>
  </si>
  <si>
    <t xml:space="preserve">1 judo+ 2x1 cours Jujitsu/Taïso</t>
  </si>
  <si>
    <t xml:space="preserve">2 judo+2x 1 cours Jujitsu/Taïso</t>
  </si>
  <si>
    <t xml:space="preserve">3 judo+2x 1 cours Jujitsu/Taïso</t>
  </si>
  <si>
    <t xml:space="preserve">3 judo+3x 1 cours Jujitsu/Taïso</t>
  </si>
  <si>
    <t xml:space="preserve">Réduc %</t>
  </si>
  <si>
    <t xml:space="preserve">Licence (s) + cotisation</t>
  </si>
  <si>
    <t xml:space="preserve">Licences*</t>
  </si>
  <si>
    <t xml:space="preserve">1 complet Judo, Ju-jitsu ou Taïso</t>
  </si>
  <si>
    <t xml:space="preserve">1 cours Judo, Ju-jitsu ou Taïso</t>
  </si>
  <si>
    <t xml:space="preserve">1 complet + 1 cours Jujitsu/Taïso</t>
  </si>
  <si>
    <t xml:space="preserve">2 complets + 1 cours Jujitsu/Taïso</t>
  </si>
  <si>
    <t xml:space="preserve">3 complets + 1 cours Jujitsu/Taïso</t>
  </si>
  <si>
    <t xml:space="preserve">1 complet + 2x1 cours Jujitsu/Taïso</t>
  </si>
  <si>
    <t xml:space="preserve">2 complets + 2x 1 cours Jujitsu/Taïso</t>
  </si>
  <si>
    <t xml:space="preserve">3 complets + 2x 1 cours Jujitsu/Taïso</t>
  </si>
  <si>
    <t xml:space="preserve">3 complets + 3x 1 cours Jujitsu/Taïso</t>
  </si>
  <si>
    <t xml:space="preserve">* Licence non remboursable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</si>
</sst>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\ _€"/>
    <numFmt numFmtId="166" formatCode="0"/>
    <numFmt numFmtId="167" formatCode="#,##0&quot; €&quot;;[RED]\-#,##0&quot; €&quot;"/>
    <numFmt numFmtId="168" formatCode="#,##0.00&quot; €&quot;;[RED]\-#,##0.00&quot; €&quot;"/>
    <numFmt numFmtId="169" formatCode="_-* #,##0.00&quot; €&quot;_-;\-* #,##0.00&quot; €&quot;_-;_-* \-??&quot; €&quot;_-;_-@_-"/>
    <numFmt numFmtId="170" formatCode="#,##0.00_ ;\-#,##0.00\ "/>
    <numFmt numFmtId="171" formatCode="#,##0.00&quot; €&quot;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1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5" workbookViewId="0">
      <selection pane="topLeft" activeCell="B10" activeCellId="0" sqref="B10"/>
    </sheetView>
  </sheetViews>
  <sheetFormatPr defaultRowHeight="15" zeroHeight="false" outlineLevelRow="0" outlineLevelCol="0"/>
  <cols>
    <col collapsed="false" customWidth="true" hidden="false" outlineLevel="0" max="1" min="1" style="1" width="37.86"/>
    <col collapsed="false" customWidth="true" hidden="false" outlineLevel="0" max="2" min="2" style="1" width="20.86"/>
    <col collapsed="false" customWidth="true" hidden="false" outlineLevel="0" max="3" min="3" style="1" width="17.71"/>
    <col collapsed="false" customWidth="true" hidden="false" outlineLevel="0" max="4" min="4" style="1" width="12.57"/>
    <col collapsed="false" customWidth="true" hidden="false" outlineLevel="0" max="5" min="5" style="1" width="10"/>
    <col collapsed="false" customWidth="true" hidden="false" outlineLevel="0" max="6" min="6" style="1" width="9.58"/>
    <col collapsed="false" customWidth="true" hidden="false" outlineLevel="0" max="7" min="7" style="2" width="10.58"/>
    <col collapsed="false" customWidth="true" hidden="false" outlineLevel="0" max="8" min="8" style="3" width="8.57"/>
    <col collapsed="false" customWidth="true" hidden="false" outlineLevel="0" max="9" min="9" style="1" width="9.58"/>
    <col collapsed="false" customWidth="true" hidden="false" outlineLevel="0" max="10" min="10" style="1" width="10"/>
    <col collapsed="false" customWidth="true" hidden="false" outlineLevel="0" max="11" min="11" style="3" width="9"/>
    <col collapsed="false" customWidth="true" hidden="false" outlineLevel="0" max="12" min="12" style="1" width="8.42"/>
    <col collapsed="false" customWidth="true" hidden="false" outlineLevel="0" max="13" min="13" style="1" width="13.57"/>
    <col collapsed="false" customWidth="false" hidden="false" outlineLevel="0" max="1025" min="14" style="1" width="11.42"/>
  </cols>
  <sheetData>
    <row r="1" customFormat="false" ht="30" hidden="false" customHeight="false" outlineLevel="0" collapsed="false">
      <c r="A1" s="4"/>
      <c r="B1" s="4" t="s">
        <v>0</v>
      </c>
      <c r="C1" s="4" t="s">
        <v>1</v>
      </c>
      <c r="D1" s="4" t="s">
        <v>2</v>
      </c>
      <c r="E1" s="4" t="s">
        <v>3</v>
      </c>
      <c r="F1" s="5"/>
    </row>
    <row r="2" customFormat="false" ht="15" hidden="false" customHeight="false" outlineLevel="0" collapsed="false">
      <c r="A2" s="4" t="s">
        <v>4</v>
      </c>
      <c r="B2" s="6" t="n">
        <v>40</v>
      </c>
      <c r="C2" s="7" t="n">
        <v>178</v>
      </c>
      <c r="D2" s="7" t="n">
        <f aca="false">C2+B2</f>
        <v>218</v>
      </c>
      <c r="E2" s="8" t="n">
        <f aca="false">D2/8</f>
        <v>27.25</v>
      </c>
      <c r="F2" s="9"/>
    </row>
    <row r="3" customFormat="false" ht="15" hidden="false" customHeight="false" outlineLevel="0" collapsed="false">
      <c r="A3" s="4" t="s">
        <v>5</v>
      </c>
      <c r="B3" s="6"/>
      <c r="C3" s="7" t="n">
        <v>128</v>
      </c>
      <c r="D3" s="7" t="n">
        <f aca="false">B2+C3</f>
        <v>168</v>
      </c>
      <c r="E3" s="8" t="n">
        <f aca="false">D3/8</f>
        <v>21</v>
      </c>
      <c r="F3" s="9"/>
    </row>
    <row r="4" customFormat="false" ht="15" hidden="false" customHeight="false" outlineLevel="0" collapsed="false">
      <c r="A4" s="4" t="s">
        <v>6</v>
      </c>
      <c r="B4" s="6" t="n">
        <v>40</v>
      </c>
      <c r="C4" s="7" t="n">
        <v>128</v>
      </c>
      <c r="D4" s="7" t="n">
        <f aca="false">B4+C4</f>
        <v>168</v>
      </c>
      <c r="E4" s="8" t="n">
        <f aca="false">D4/8</f>
        <v>21</v>
      </c>
      <c r="F4" s="10"/>
    </row>
    <row r="5" customFormat="false" ht="15.75" hidden="false" customHeight="false" outlineLevel="0" collapsed="false">
      <c r="A5" s="11" t="s">
        <v>7</v>
      </c>
      <c r="B5" s="11"/>
    </row>
    <row r="6" s="1" customFormat="true" ht="15.75" hidden="false" customHeight="false" outlineLevel="0" collapsed="false">
      <c r="A6" s="12" t="s">
        <v>8</v>
      </c>
      <c r="D6" s="13" t="s">
        <v>9</v>
      </c>
      <c r="E6" s="13"/>
      <c r="F6" s="13"/>
      <c r="G6" s="13"/>
      <c r="H6" s="13"/>
      <c r="I6" s="13"/>
      <c r="J6" s="13"/>
    </row>
    <row r="7" s="1" customFormat="true" ht="66" hidden="false" customHeight="true" outlineLevel="0" collapsed="false">
      <c r="A7" s="14" t="s">
        <v>10</v>
      </c>
      <c r="B7" s="15" t="s">
        <v>11</v>
      </c>
      <c r="C7" s="16" t="s">
        <v>12</v>
      </c>
      <c r="D7" s="17" t="s">
        <v>13</v>
      </c>
      <c r="E7" s="18" t="s">
        <v>14</v>
      </c>
      <c r="F7" s="15" t="s">
        <v>15</v>
      </c>
      <c r="G7" s="19" t="s">
        <v>16</v>
      </c>
      <c r="H7" s="19" t="s">
        <v>17</v>
      </c>
      <c r="I7" s="19" t="s">
        <v>18</v>
      </c>
      <c r="J7" s="16" t="s">
        <v>19</v>
      </c>
    </row>
    <row r="8" s="1" customFormat="true" ht="30" hidden="false" customHeight="false" outlineLevel="0" collapsed="false">
      <c r="A8" s="20" t="n">
        <v>2</v>
      </c>
      <c r="B8" s="21"/>
      <c r="C8" s="22" t="s">
        <v>20</v>
      </c>
      <c r="D8" s="23" t="n">
        <f aca="false">C2*H8</f>
        <v>356</v>
      </c>
      <c r="E8" s="24" t="n">
        <v>10</v>
      </c>
      <c r="F8" s="25" t="n">
        <f aca="false">D8-(D8*E8/100)</f>
        <v>320.4</v>
      </c>
      <c r="G8" s="26" t="n">
        <f aca="false">D8-F8</f>
        <v>35.6</v>
      </c>
      <c r="H8" s="24" t="n">
        <f aca="false">SUM(A8:B8)</f>
        <v>2</v>
      </c>
      <c r="I8" s="27" t="n">
        <f aca="false">H8*40</f>
        <v>80</v>
      </c>
      <c r="J8" s="28" t="n">
        <f aca="false">F8+I8</f>
        <v>400.4</v>
      </c>
    </row>
    <row r="9" s="1" customFormat="true" ht="30" hidden="false" customHeight="false" outlineLevel="0" collapsed="false">
      <c r="A9" s="29" t="n">
        <v>3</v>
      </c>
      <c r="B9" s="4"/>
      <c r="C9" s="30" t="s">
        <v>21</v>
      </c>
      <c r="D9" s="31" t="n">
        <f aca="false">C2*H9</f>
        <v>534</v>
      </c>
      <c r="E9" s="32" t="n">
        <v>15</v>
      </c>
      <c r="F9" s="33" t="n">
        <f aca="false">D9-(D9*E9/100)</f>
        <v>453.9</v>
      </c>
      <c r="G9" s="34" t="n">
        <f aca="false">D9-F9</f>
        <v>80.1</v>
      </c>
      <c r="H9" s="32" t="n">
        <f aca="false">SUM(A9:B9)</f>
        <v>3</v>
      </c>
      <c r="I9" s="35" t="n">
        <f aca="false">H9*40</f>
        <v>120</v>
      </c>
      <c r="J9" s="36" t="n">
        <f aca="false">F9+I9</f>
        <v>573.9</v>
      </c>
    </row>
    <row r="10" s="1" customFormat="true" ht="30" hidden="false" customHeight="false" outlineLevel="0" collapsed="false">
      <c r="A10" s="29" t="n">
        <v>4</v>
      </c>
      <c r="B10" s="4"/>
      <c r="C10" s="30" t="s">
        <v>22</v>
      </c>
      <c r="D10" s="31" t="n">
        <f aca="false">C2*H10</f>
        <v>712</v>
      </c>
      <c r="E10" s="32" t="n">
        <v>20</v>
      </c>
      <c r="F10" s="33" t="n">
        <f aca="false">D10-(D10*E10/100)</f>
        <v>569.6</v>
      </c>
      <c r="G10" s="34" t="n">
        <f aca="false">D10-F10</f>
        <v>142.4</v>
      </c>
      <c r="H10" s="32" t="n">
        <f aca="false">SUM(A10:B10)</f>
        <v>4</v>
      </c>
      <c r="I10" s="35" t="n">
        <f aca="false">H10*40</f>
        <v>160</v>
      </c>
      <c r="J10" s="36" t="n">
        <f aca="false">F10+I10</f>
        <v>729.6</v>
      </c>
    </row>
    <row r="11" s="1" customFormat="true" ht="30" hidden="false" customHeight="false" outlineLevel="0" collapsed="false">
      <c r="A11" s="29"/>
      <c r="B11" s="4" t="n">
        <v>2</v>
      </c>
      <c r="C11" s="30" t="s">
        <v>23</v>
      </c>
      <c r="D11" s="31" t="n">
        <f aca="false">2*C3</f>
        <v>256</v>
      </c>
      <c r="E11" s="32" t="n">
        <v>10</v>
      </c>
      <c r="F11" s="33" t="n">
        <f aca="false">D11-(D11*E11/100)</f>
        <v>230.4</v>
      </c>
      <c r="G11" s="34" t="n">
        <f aca="false">D11-F11</f>
        <v>25.6</v>
      </c>
      <c r="H11" s="32" t="n">
        <f aca="false">SUM(A11:B11)</f>
        <v>2</v>
      </c>
      <c r="I11" s="35" t="n">
        <f aca="false">H11*40</f>
        <v>80</v>
      </c>
      <c r="J11" s="36" t="n">
        <f aca="false">F11+I11</f>
        <v>310.4</v>
      </c>
    </row>
    <row r="12" s="1" customFormat="true" ht="30" hidden="false" customHeight="false" outlineLevel="0" collapsed="false">
      <c r="A12" s="29"/>
      <c r="B12" s="4" t="n">
        <v>3</v>
      </c>
      <c r="C12" s="30" t="s">
        <v>24</v>
      </c>
      <c r="D12" s="31" t="n">
        <f aca="false">(3*C3)</f>
        <v>384</v>
      </c>
      <c r="E12" s="32" t="n">
        <v>10</v>
      </c>
      <c r="F12" s="33" t="n">
        <f aca="false">D12-(D12*E12/100)</f>
        <v>345.6</v>
      </c>
      <c r="G12" s="34" t="n">
        <f aca="false">D12-F12</f>
        <v>38.4</v>
      </c>
      <c r="H12" s="32" t="n">
        <f aca="false">SUM(A12:B12)</f>
        <v>3</v>
      </c>
      <c r="I12" s="35" t="n">
        <f aca="false">H12*40</f>
        <v>120</v>
      </c>
      <c r="J12" s="36" t="n">
        <f aca="false">F12+I12</f>
        <v>465.6</v>
      </c>
    </row>
    <row r="13" s="1" customFormat="true" ht="30" hidden="false" customHeight="false" outlineLevel="0" collapsed="false">
      <c r="A13" s="29" t="n">
        <v>1</v>
      </c>
      <c r="B13" s="4" t="n">
        <v>1</v>
      </c>
      <c r="C13" s="30" t="s">
        <v>25</v>
      </c>
      <c r="D13" s="31" t="n">
        <f aca="false">C2+C3</f>
        <v>306</v>
      </c>
      <c r="E13" s="32" t="n">
        <v>10</v>
      </c>
      <c r="F13" s="33" t="n">
        <f aca="false">D13-(D13*E13/100)</f>
        <v>275.4</v>
      </c>
      <c r="G13" s="34" t="n">
        <f aca="false">D13-F13</f>
        <v>30.6</v>
      </c>
      <c r="H13" s="32" t="n">
        <f aca="false">SUM(A13:B13)</f>
        <v>2</v>
      </c>
      <c r="I13" s="35" t="n">
        <f aca="false">H13*40</f>
        <v>80</v>
      </c>
      <c r="J13" s="36" t="n">
        <f aca="false">F13+I13</f>
        <v>355.4</v>
      </c>
    </row>
    <row r="14" s="1" customFormat="true" ht="30" hidden="false" customHeight="false" outlineLevel="0" collapsed="false">
      <c r="A14" s="29" t="n">
        <v>2</v>
      </c>
      <c r="B14" s="4" t="n">
        <v>1</v>
      </c>
      <c r="C14" s="30" t="s">
        <v>26</v>
      </c>
      <c r="D14" s="31" t="n">
        <f aca="false">(2*C2)+C3</f>
        <v>484</v>
      </c>
      <c r="E14" s="32" t="n">
        <v>15</v>
      </c>
      <c r="F14" s="33" t="n">
        <f aca="false">D14-(D14*E14/100)</f>
        <v>411.4</v>
      </c>
      <c r="G14" s="34" t="n">
        <f aca="false">D14-F14</f>
        <v>72.6</v>
      </c>
      <c r="H14" s="32" t="n">
        <f aca="false">SUM(A14:B14)</f>
        <v>3</v>
      </c>
      <c r="I14" s="35" t="n">
        <f aca="false">H14*40</f>
        <v>120</v>
      </c>
      <c r="J14" s="36" t="n">
        <f aca="false">F14+I14</f>
        <v>531.4</v>
      </c>
    </row>
    <row r="15" s="1" customFormat="true" ht="30" hidden="false" customHeight="false" outlineLevel="0" collapsed="false">
      <c r="A15" s="29" t="n">
        <v>3</v>
      </c>
      <c r="B15" s="4" t="n">
        <v>1</v>
      </c>
      <c r="C15" s="30" t="s">
        <v>27</v>
      </c>
      <c r="D15" s="31" t="n">
        <f aca="false">(3*C2)+C3</f>
        <v>662</v>
      </c>
      <c r="E15" s="32" t="n">
        <v>20</v>
      </c>
      <c r="F15" s="33" t="n">
        <f aca="false">D15-(D15*E15/100)</f>
        <v>529.6</v>
      </c>
      <c r="G15" s="34" t="n">
        <f aca="false">D15-F15</f>
        <v>132.4</v>
      </c>
      <c r="H15" s="32" t="n">
        <f aca="false">SUM(A15:B15)</f>
        <v>4</v>
      </c>
      <c r="I15" s="35" t="n">
        <f aca="false">H15*40</f>
        <v>160</v>
      </c>
      <c r="J15" s="36" t="n">
        <f aca="false">F15+I15</f>
        <v>689.6</v>
      </c>
    </row>
    <row r="16" s="1" customFormat="true" ht="30" hidden="false" customHeight="false" outlineLevel="0" collapsed="false">
      <c r="A16" s="29" t="n">
        <v>1</v>
      </c>
      <c r="B16" s="4" t="n">
        <v>2</v>
      </c>
      <c r="C16" s="30" t="s">
        <v>28</v>
      </c>
      <c r="D16" s="31" t="n">
        <f aca="false">C2+(2*C3)</f>
        <v>434</v>
      </c>
      <c r="E16" s="32" t="n">
        <v>15</v>
      </c>
      <c r="F16" s="33" t="n">
        <f aca="false">D16-(D16*E16/100)</f>
        <v>368.9</v>
      </c>
      <c r="G16" s="34" t="n">
        <f aca="false">D16-F16</f>
        <v>65.1</v>
      </c>
      <c r="H16" s="32" t="n">
        <f aca="false">SUM(A16:B16)</f>
        <v>3</v>
      </c>
      <c r="I16" s="35" t="n">
        <f aca="false">H16*40</f>
        <v>120</v>
      </c>
      <c r="J16" s="36" t="n">
        <f aca="false">F16+I16</f>
        <v>488.9</v>
      </c>
    </row>
    <row r="17" s="1" customFormat="true" ht="30" hidden="false" customHeight="false" outlineLevel="0" collapsed="false">
      <c r="A17" s="29" t="n">
        <v>2</v>
      </c>
      <c r="B17" s="4" t="n">
        <v>2</v>
      </c>
      <c r="C17" s="30" t="s">
        <v>29</v>
      </c>
      <c r="D17" s="31" t="n">
        <f aca="false">(2*C2)+(2*C3)</f>
        <v>612</v>
      </c>
      <c r="E17" s="32" t="n">
        <v>20</v>
      </c>
      <c r="F17" s="33" t="n">
        <f aca="false">D17-(D17*E17/100)</f>
        <v>489.6</v>
      </c>
      <c r="G17" s="34" t="n">
        <f aca="false">D17-F17</f>
        <v>122.4</v>
      </c>
      <c r="H17" s="32" t="n">
        <f aca="false">SUM(A17:B17)</f>
        <v>4</v>
      </c>
      <c r="I17" s="35" t="n">
        <f aca="false">H17*40</f>
        <v>160</v>
      </c>
      <c r="J17" s="36" t="n">
        <f aca="false">F17+I17</f>
        <v>649.6</v>
      </c>
    </row>
    <row r="18" s="1" customFormat="true" ht="30" hidden="false" customHeight="false" outlineLevel="0" collapsed="false">
      <c r="A18" s="29" t="n">
        <v>3</v>
      </c>
      <c r="B18" s="4" t="n">
        <v>2</v>
      </c>
      <c r="C18" s="30" t="s">
        <v>30</v>
      </c>
      <c r="D18" s="31" t="n">
        <f aca="false">(3*C2)+(2*C3)</f>
        <v>790</v>
      </c>
      <c r="E18" s="32" t="n">
        <v>25</v>
      </c>
      <c r="F18" s="33" t="n">
        <f aca="false">D18-(D18*E18/100)</f>
        <v>592.5</v>
      </c>
      <c r="G18" s="34" t="n">
        <f aca="false">D18-F18</f>
        <v>197.5</v>
      </c>
      <c r="H18" s="32" t="n">
        <f aca="false">SUM(A18:B18)</f>
        <v>5</v>
      </c>
      <c r="I18" s="35" t="n">
        <f aca="false">H18*40</f>
        <v>200</v>
      </c>
      <c r="J18" s="36" t="n">
        <f aca="false">F18+I18</f>
        <v>792.5</v>
      </c>
    </row>
    <row r="19" s="1" customFormat="true" ht="30.75" hidden="false" customHeight="false" outlineLevel="0" collapsed="false">
      <c r="A19" s="37" t="n">
        <v>3</v>
      </c>
      <c r="B19" s="38" t="n">
        <v>3</v>
      </c>
      <c r="C19" s="39" t="s">
        <v>31</v>
      </c>
      <c r="D19" s="40" t="n">
        <f aca="false">(3*C2)+(3*C3)</f>
        <v>918</v>
      </c>
      <c r="E19" s="41" t="n">
        <v>30</v>
      </c>
      <c r="F19" s="42" t="n">
        <f aca="false">D19-(D19*E19/100)</f>
        <v>642.6</v>
      </c>
      <c r="G19" s="43" t="n">
        <f aca="false">D19-F19</f>
        <v>275.4</v>
      </c>
      <c r="H19" s="41" t="n">
        <f aca="false">SUM(A19:B19)</f>
        <v>6</v>
      </c>
      <c r="I19" s="44" t="n">
        <f aca="false">H19*40</f>
        <v>240</v>
      </c>
      <c r="J19" s="45" t="n">
        <f aca="false">F19+I19</f>
        <v>882.6</v>
      </c>
    </row>
  </sheetData>
  <mergeCells count="3">
    <mergeCell ref="B2:B3"/>
    <mergeCell ref="A5:B5"/>
    <mergeCell ref="D6:J6"/>
  </mergeCells>
  <printOptions headings="false" gridLines="false" gridLinesSet="true" horizontalCentered="false" verticalCentered="false"/>
  <pageMargins left="0.275694444444444" right="0.551388888888889" top="0.747916666666667" bottom="0.747916666666667" header="0.315277777777778" footer="0.511805555555555"/>
  <pageSetup paperSize="9" scale="9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&amp;C&amp;12Grille tarifaire Judo Jujitsu Taïso
2018-2019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L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.75" zeroHeight="false" outlineLevelRow="0" outlineLevelCol="0"/>
  <cols>
    <col collapsed="false" customWidth="true" hidden="false" outlineLevel="0" max="1" min="1" style="46" width="32.42"/>
    <col collapsed="false" customWidth="true" hidden="false" outlineLevel="0" max="2" min="2" style="47" width="7"/>
    <col collapsed="false" customWidth="true" hidden="false" outlineLevel="0" max="3" min="3" style="46" width="12.29"/>
    <col collapsed="false" customWidth="true" hidden="false" outlineLevel="0" max="4" min="4" style="46" width="10.58"/>
    <col collapsed="false" customWidth="true" hidden="false" outlineLevel="0" max="5" min="5" style="46" width="8"/>
    <col collapsed="false" customWidth="true" hidden="false" outlineLevel="0" max="6" min="6" style="46" width="8.14"/>
    <col collapsed="false" customWidth="true" hidden="false" outlineLevel="0" max="7" min="7" style="46" width="8.42"/>
    <col collapsed="false" customWidth="true" hidden="false" outlineLevel="0" max="8" min="8" style="46" width="8.14"/>
    <col collapsed="false" customWidth="true" hidden="false" outlineLevel="0" max="10" min="9" style="46" width="7.86"/>
    <col collapsed="false" customWidth="true" hidden="false" outlineLevel="0" max="11" min="11" style="46" width="8.57"/>
    <col collapsed="false" customWidth="true" hidden="false" outlineLevel="0" max="12" min="12" style="46" width="9"/>
    <col collapsed="false" customWidth="false" hidden="false" outlineLevel="0" max="1025" min="13" style="46" width="11.42"/>
  </cols>
  <sheetData>
    <row r="1" s="50" customFormat="true" ht="30" hidden="false" customHeight="false" outlineLevel="0" collapsed="false">
      <c r="A1" s="48" t="s">
        <v>12</v>
      </c>
      <c r="B1" s="49" t="s">
        <v>32</v>
      </c>
      <c r="C1" s="4" t="s">
        <v>33</v>
      </c>
      <c r="D1" s="48" t="s">
        <v>34</v>
      </c>
      <c r="E1" s="48" t="n">
        <v>1</v>
      </c>
      <c r="F1" s="48" t="n">
        <v>2</v>
      </c>
      <c r="G1" s="48" t="n">
        <v>3</v>
      </c>
      <c r="H1" s="48" t="n">
        <v>4</v>
      </c>
      <c r="I1" s="48" t="n">
        <v>5</v>
      </c>
      <c r="J1" s="48" t="n">
        <v>6</v>
      </c>
      <c r="K1" s="48" t="n">
        <v>7</v>
      </c>
      <c r="L1" s="48" t="n">
        <v>8</v>
      </c>
    </row>
    <row r="2" customFormat="false" ht="15.75" hidden="false" customHeight="false" outlineLevel="0" collapsed="false">
      <c r="A2" s="51" t="s">
        <v>35</v>
      </c>
      <c r="B2" s="4" t="n">
        <v>0</v>
      </c>
      <c r="C2" s="7" t="n">
        <f aca="false">'Grille tarifaire 2019-2020'!D2</f>
        <v>218</v>
      </c>
      <c r="D2" s="52" t="n">
        <v>40</v>
      </c>
      <c r="E2" s="52" t="n">
        <f aca="false">C2</f>
        <v>218</v>
      </c>
      <c r="F2" s="52" t="n">
        <f aca="false">E2/F1</f>
        <v>109</v>
      </c>
      <c r="G2" s="52" t="n">
        <f aca="false">E2/G1</f>
        <v>72.6666666666667</v>
      </c>
      <c r="H2" s="53" t="n">
        <f aca="false">E2/H1</f>
        <v>54.5</v>
      </c>
      <c r="I2" s="53" t="n">
        <f aca="false">E2/I1</f>
        <v>43.6</v>
      </c>
      <c r="J2" s="53" t="n">
        <f aca="false">E2/J1</f>
        <v>36.3333333333333</v>
      </c>
      <c r="K2" s="53" t="n">
        <f aca="false">E2/K1</f>
        <v>31.1428571428571</v>
      </c>
      <c r="L2" s="53" t="n">
        <f aca="false">E2/L1</f>
        <v>27.25</v>
      </c>
    </row>
    <row r="3" customFormat="false" ht="15.75" hidden="false" customHeight="false" outlineLevel="0" collapsed="false">
      <c r="A3" s="51" t="s">
        <v>36</v>
      </c>
      <c r="B3" s="4" t="n">
        <v>0</v>
      </c>
      <c r="C3" s="7" t="n">
        <f aca="false">'Grille tarifaire 2019-2020'!D3</f>
        <v>168</v>
      </c>
      <c r="D3" s="52" t="n">
        <v>40</v>
      </c>
      <c r="E3" s="52" t="n">
        <f aca="false">C3</f>
        <v>168</v>
      </c>
      <c r="F3" s="52" t="n">
        <f aca="false">E3/F1</f>
        <v>84</v>
      </c>
      <c r="G3" s="52" t="n">
        <f aca="false">E3/G1</f>
        <v>56</v>
      </c>
      <c r="H3" s="53" t="n">
        <f aca="false">E3/H1</f>
        <v>42</v>
      </c>
      <c r="I3" s="53" t="n">
        <f aca="false">E3/I1</f>
        <v>33.6</v>
      </c>
      <c r="J3" s="53" t="n">
        <f aca="false">E3/J1</f>
        <v>28</v>
      </c>
      <c r="K3" s="53" t="n">
        <f aca="false">E3/K1</f>
        <v>24</v>
      </c>
      <c r="L3" s="53" t="n">
        <f aca="false">E3/L1</f>
        <v>21</v>
      </c>
    </row>
    <row r="4" customFormat="false" ht="15.75" hidden="false" customHeight="false" outlineLevel="0" collapsed="false">
      <c r="A4" s="54" t="s">
        <v>20</v>
      </c>
      <c r="B4" s="32" t="n">
        <v>10</v>
      </c>
      <c r="C4" s="55" t="n">
        <f aca="false">'Grille tarifaire 2019-2020'!J8</f>
        <v>400.4</v>
      </c>
      <c r="D4" s="52" t="n">
        <f aca="false">'Grille tarifaire 2019-2020'!I8</f>
        <v>80</v>
      </c>
      <c r="E4" s="52" t="n">
        <f aca="false">C4</f>
        <v>400.4</v>
      </c>
      <c r="F4" s="52" t="n">
        <f aca="false">E4/F1</f>
        <v>200.2</v>
      </c>
      <c r="G4" s="52" t="n">
        <f aca="false">E4/G1</f>
        <v>133.466666666667</v>
      </c>
      <c r="H4" s="56" t="n">
        <f aca="false">E4/H1</f>
        <v>100.1</v>
      </c>
      <c r="I4" s="56" t="n">
        <f aca="false">E4/I1</f>
        <v>80.08</v>
      </c>
      <c r="J4" s="56" t="n">
        <f aca="false">E4/J1</f>
        <v>66.7333333333333</v>
      </c>
      <c r="K4" s="56" t="n">
        <f aca="false">E4/K1</f>
        <v>57.2</v>
      </c>
      <c r="L4" s="56" t="n">
        <f aca="false">E4/L1</f>
        <v>50.05</v>
      </c>
    </row>
    <row r="5" customFormat="false" ht="15.75" hidden="false" customHeight="false" outlineLevel="0" collapsed="false">
      <c r="A5" s="57" t="s">
        <v>21</v>
      </c>
      <c r="B5" s="32" t="n">
        <v>15</v>
      </c>
      <c r="C5" s="55" t="n">
        <f aca="false">'Grille tarifaire 2019-2020'!J9</f>
        <v>573.9</v>
      </c>
      <c r="D5" s="52" t="n">
        <f aca="false">'Grille tarifaire 2019-2020'!I9</f>
        <v>120</v>
      </c>
      <c r="E5" s="52" t="n">
        <f aca="false">C5</f>
        <v>573.9</v>
      </c>
      <c r="F5" s="52" t="n">
        <f aca="false">E5/F1</f>
        <v>286.95</v>
      </c>
      <c r="G5" s="52" t="n">
        <f aca="false">E5/G1</f>
        <v>191.3</v>
      </c>
      <c r="H5" s="52" t="n">
        <f aca="false">E5/H1</f>
        <v>143.475</v>
      </c>
      <c r="I5" s="52" t="n">
        <f aca="false">E5/I1</f>
        <v>114.78</v>
      </c>
      <c r="J5" s="52" t="n">
        <f aca="false">E5/J1</f>
        <v>95.65</v>
      </c>
      <c r="K5" s="52" t="n">
        <f aca="false">E5/K1</f>
        <v>81.9857142857143</v>
      </c>
      <c r="L5" s="52" t="n">
        <f aca="false">E5/L1</f>
        <v>71.7375</v>
      </c>
    </row>
    <row r="6" customFormat="false" ht="15.75" hidden="false" customHeight="false" outlineLevel="0" collapsed="false">
      <c r="A6" s="57" t="s">
        <v>22</v>
      </c>
      <c r="B6" s="32" t="n">
        <v>20</v>
      </c>
      <c r="C6" s="55" t="n">
        <f aca="false">'Grille tarifaire 2019-2020'!J10</f>
        <v>729.6</v>
      </c>
      <c r="D6" s="52" t="n">
        <f aca="false">'Grille tarifaire 2019-2020'!I10</f>
        <v>160</v>
      </c>
      <c r="E6" s="52" t="n">
        <f aca="false">C6</f>
        <v>729.6</v>
      </c>
      <c r="F6" s="52" t="n">
        <f aca="false">E6/F1</f>
        <v>364.8</v>
      </c>
      <c r="G6" s="52" t="n">
        <f aca="false">E6/G1</f>
        <v>243.2</v>
      </c>
      <c r="H6" s="52" t="n">
        <f aca="false">E6/H1</f>
        <v>182.4</v>
      </c>
      <c r="I6" s="52" t="n">
        <f aca="false">E6/I1</f>
        <v>145.92</v>
      </c>
      <c r="J6" s="52" t="n">
        <f aca="false">E6/J1</f>
        <v>121.6</v>
      </c>
      <c r="K6" s="52" t="n">
        <f aca="false">E6/K1</f>
        <v>104.228571428571</v>
      </c>
      <c r="L6" s="52" t="n">
        <f aca="false">E6/L1</f>
        <v>91.2</v>
      </c>
    </row>
    <row r="7" customFormat="false" ht="15.75" hidden="false" customHeight="false" outlineLevel="0" collapsed="false">
      <c r="A7" s="57" t="s">
        <v>23</v>
      </c>
      <c r="B7" s="32" t="n">
        <v>10</v>
      </c>
      <c r="C7" s="55" t="n">
        <f aca="false">'Grille tarifaire 2019-2020'!J11</f>
        <v>310.4</v>
      </c>
      <c r="D7" s="52" t="n">
        <f aca="false">'Grille tarifaire 2019-2020'!I11</f>
        <v>80</v>
      </c>
      <c r="E7" s="52" t="n">
        <f aca="false">C7</f>
        <v>310.4</v>
      </c>
      <c r="F7" s="52" t="n">
        <f aca="false">E7/F1</f>
        <v>155.2</v>
      </c>
      <c r="G7" s="52" t="n">
        <f aca="false">E7/G1</f>
        <v>103.466666666667</v>
      </c>
      <c r="H7" s="52" t="n">
        <f aca="false">E7/H1</f>
        <v>77.6</v>
      </c>
      <c r="I7" s="52" t="n">
        <f aca="false">E7/I1</f>
        <v>62.08</v>
      </c>
      <c r="J7" s="52" t="n">
        <f aca="false">E7/J1</f>
        <v>51.7333333333333</v>
      </c>
      <c r="K7" s="52" t="n">
        <f aca="false">E7/K1</f>
        <v>44.3428571428571</v>
      </c>
      <c r="L7" s="52" t="n">
        <f aca="false">E7/L1</f>
        <v>38.8</v>
      </c>
    </row>
    <row r="8" customFormat="false" ht="15.75" hidden="false" customHeight="false" outlineLevel="0" collapsed="false">
      <c r="A8" s="57" t="s">
        <v>24</v>
      </c>
      <c r="B8" s="32" t="n">
        <v>10</v>
      </c>
      <c r="C8" s="55" t="n">
        <f aca="false">'Grille tarifaire 2019-2020'!J12</f>
        <v>465.6</v>
      </c>
      <c r="D8" s="52" t="n">
        <f aca="false">'Grille tarifaire 2019-2020'!I12</f>
        <v>120</v>
      </c>
      <c r="E8" s="52" t="n">
        <f aca="false">C8</f>
        <v>465.6</v>
      </c>
      <c r="F8" s="52" t="n">
        <f aca="false">E8/F1</f>
        <v>232.8</v>
      </c>
      <c r="G8" s="52" t="n">
        <f aca="false">E8/G1</f>
        <v>155.2</v>
      </c>
      <c r="H8" s="52" t="n">
        <f aca="false">E8/H1</f>
        <v>116.4</v>
      </c>
      <c r="I8" s="52" t="n">
        <f aca="false">E8/I1</f>
        <v>93.12</v>
      </c>
      <c r="J8" s="52" t="n">
        <f aca="false">E8/J1</f>
        <v>77.6</v>
      </c>
      <c r="K8" s="52" t="n">
        <f aca="false">E8/K1</f>
        <v>66.5142857142857</v>
      </c>
      <c r="L8" s="52" t="n">
        <f aca="false">E8/L1</f>
        <v>58.2</v>
      </c>
    </row>
    <row r="9" customFormat="false" ht="15.75" hidden="false" customHeight="false" outlineLevel="0" collapsed="false">
      <c r="A9" s="57" t="s">
        <v>37</v>
      </c>
      <c r="B9" s="32" t="n">
        <v>10</v>
      </c>
      <c r="C9" s="55" t="n">
        <f aca="false">'Grille tarifaire 2019-2020'!J13</f>
        <v>355.4</v>
      </c>
      <c r="D9" s="52" t="n">
        <f aca="false">'Grille tarifaire 2019-2020'!I13</f>
        <v>80</v>
      </c>
      <c r="E9" s="52" t="n">
        <f aca="false">C9</f>
        <v>355.4</v>
      </c>
      <c r="F9" s="52" t="n">
        <f aca="false">E9/F1</f>
        <v>177.7</v>
      </c>
      <c r="G9" s="52" t="n">
        <f aca="false">E9/G1</f>
        <v>118.466666666667</v>
      </c>
      <c r="H9" s="52" t="n">
        <f aca="false">E9/H1</f>
        <v>88.85</v>
      </c>
      <c r="I9" s="52" t="n">
        <f aca="false">E9/I1</f>
        <v>71.08</v>
      </c>
      <c r="J9" s="52" t="n">
        <f aca="false">E9/J1</f>
        <v>59.2333333333333</v>
      </c>
      <c r="K9" s="52" t="n">
        <f aca="false">E9/K1</f>
        <v>50.7714285714286</v>
      </c>
      <c r="L9" s="52" t="n">
        <f aca="false">E9/L1</f>
        <v>44.425</v>
      </c>
    </row>
    <row r="10" customFormat="false" ht="15.75" hidden="false" customHeight="false" outlineLevel="0" collapsed="false">
      <c r="A10" s="57" t="s">
        <v>38</v>
      </c>
      <c r="B10" s="32" t="n">
        <v>15</v>
      </c>
      <c r="C10" s="55" t="n">
        <f aca="false">'Grille tarifaire 2019-2020'!J14</f>
        <v>531.4</v>
      </c>
      <c r="D10" s="52" t="n">
        <f aca="false">'Grille tarifaire 2019-2020'!I14</f>
        <v>120</v>
      </c>
      <c r="E10" s="52" t="n">
        <f aca="false">C10</f>
        <v>531.4</v>
      </c>
      <c r="F10" s="52" t="n">
        <f aca="false">E10/F1</f>
        <v>265.7</v>
      </c>
      <c r="G10" s="52" t="n">
        <f aca="false">E10/G1</f>
        <v>177.133333333333</v>
      </c>
      <c r="H10" s="52" t="n">
        <f aca="false">E10/H1</f>
        <v>132.85</v>
      </c>
      <c r="I10" s="52" t="n">
        <f aca="false">E10/I1</f>
        <v>106.28</v>
      </c>
      <c r="J10" s="52" t="n">
        <f aca="false">E10/J1</f>
        <v>88.5666666666667</v>
      </c>
      <c r="K10" s="52" t="n">
        <f aca="false">E10/K1</f>
        <v>75.9142857142857</v>
      </c>
      <c r="L10" s="52" t="n">
        <f aca="false">E10/L1</f>
        <v>66.425</v>
      </c>
    </row>
    <row r="11" customFormat="false" ht="15.75" hidden="false" customHeight="false" outlineLevel="0" collapsed="false">
      <c r="A11" s="57" t="s">
        <v>39</v>
      </c>
      <c r="B11" s="32" t="n">
        <v>20</v>
      </c>
      <c r="C11" s="55" t="n">
        <f aca="false">'Grille tarifaire 2019-2020'!J15</f>
        <v>689.6</v>
      </c>
      <c r="D11" s="52" t="n">
        <f aca="false">'Grille tarifaire 2019-2020'!I15</f>
        <v>160</v>
      </c>
      <c r="E11" s="52" t="n">
        <f aca="false">C11</f>
        <v>689.6</v>
      </c>
      <c r="F11" s="52" t="n">
        <f aca="false">E11/F1</f>
        <v>344.8</v>
      </c>
      <c r="G11" s="52" t="n">
        <f aca="false">E11/G1</f>
        <v>229.866666666667</v>
      </c>
      <c r="H11" s="52" t="n">
        <f aca="false">E11/H1</f>
        <v>172.4</v>
      </c>
      <c r="I11" s="52" t="n">
        <f aca="false">E11/I1</f>
        <v>137.92</v>
      </c>
      <c r="J11" s="52" t="n">
        <f aca="false">E11/J1</f>
        <v>114.933333333333</v>
      </c>
      <c r="K11" s="52" t="n">
        <f aca="false">E11/K1</f>
        <v>98.5142857142857</v>
      </c>
      <c r="L11" s="52" t="n">
        <f aca="false">E11/L1</f>
        <v>86.2</v>
      </c>
    </row>
    <row r="12" customFormat="false" ht="15.75" hidden="false" customHeight="false" outlineLevel="0" collapsed="false">
      <c r="A12" s="57" t="s">
        <v>40</v>
      </c>
      <c r="B12" s="32" t="n">
        <v>15</v>
      </c>
      <c r="C12" s="55" t="n">
        <f aca="false">'Grille tarifaire 2019-2020'!J16</f>
        <v>488.9</v>
      </c>
      <c r="D12" s="52" t="n">
        <f aca="false">'Grille tarifaire 2019-2020'!I16</f>
        <v>120</v>
      </c>
      <c r="E12" s="52" t="n">
        <f aca="false">C12</f>
        <v>488.9</v>
      </c>
      <c r="F12" s="52" t="n">
        <f aca="false">E12/F1</f>
        <v>244.45</v>
      </c>
      <c r="G12" s="52" t="n">
        <f aca="false">E12/G1</f>
        <v>162.966666666667</v>
      </c>
      <c r="H12" s="52" t="n">
        <f aca="false">E12/H1</f>
        <v>122.225</v>
      </c>
      <c r="I12" s="52" t="n">
        <f aca="false">E12/I1</f>
        <v>97.78</v>
      </c>
      <c r="J12" s="52" t="n">
        <f aca="false">E12/J1</f>
        <v>81.4833333333333</v>
      </c>
      <c r="K12" s="52" t="n">
        <f aca="false">E12/K1</f>
        <v>69.8428571428571</v>
      </c>
      <c r="L12" s="52" t="n">
        <f aca="false">E12/L1</f>
        <v>61.1125</v>
      </c>
    </row>
    <row r="13" customFormat="false" ht="15.75" hidden="false" customHeight="false" outlineLevel="0" collapsed="false">
      <c r="A13" s="57" t="s">
        <v>41</v>
      </c>
      <c r="B13" s="32" t="n">
        <v>20</v>
      </c>
      <c r="C13" s="55" t="n">
        <f aca="false">'Grille tarifaire 2019-2020'!J17</f>
        <v>649.6</v>
      </c>
      <c r="D13" s="52" t="n">
        <f aca="false">'Grille tarifaire 2019-2020'!I17</f>
        <v>160</v>
      </c>
      <c r="E13" s="52" t="n">
        <f aca="false">C13</f>
        <v>649.6</v>
      </c>
      <c r="F13" s="52" t="n">
        <f aca="false">E13/F1</f>
        <v>324.8</v>
      </c>
      <c r="G13" s="52" t="n">
        <f aca="false">E13/G1</f>
        <v>216.533333333333</v>
      </c>
      <c r="H13" s="52" t="n">
        <f aca="false">E13/H1</f>
        <v>162.4</v>
      </c>
      <c r="I13" s="52" t="n">
        <f aca="false">E13/I1</f>
        <v>129.92</v>
      </c>
      <c r="J13" s="52" t="n">
        <f aca="false">E13/J1</f>
        <v>108.266666666667</v>
      </c>
      <c r="K13" s="52" t="n">
        <f aca="false">E13/K1</f>
        <v>92.8</v>
      </c>
      <c r="L13" s="52" t="n">
        <f aca="false">E13/L1</f>
        <v>81.2</v>
      </c>
    </row>
    <row r="14" customFormat="false" ht="15.75" hidden="false" customHeight="false" outlineLevel="0" collapsed="false">
      <c r="A14" s="57" t="s">
        <v>42</v>
      </c>
      <c r="B14" s="32" t="n">
        <v>25</v>
      </c>
      <c r="C14" s="55" t="n">
        <f aca="false">'Grille tarifaire 2019-2020'!J18</f>
        <v>792.5</v>
      </c>
      <c r="D14" s="52" t="n">
        <f aca="false">'Grille tarifaire 2019-2020'!I18</f>
        <v>200</v>
      </c>
      <c r="E14" s="52" t="n">
        <f aca="false">C14</f>
        <v>792.5</v>
      </c>
      <c r="F14" s="52" t="n">
        <f aca="false">E14/F1</f>
        <v>396.25</v>
      </c>
      <c r="G14" s="52" t="n">
        <f aca="false">E14/G1</f>
        <v>264.166666666667</v>
      </c>
      <c r="H14" s="52" t="n">
        <f aca="false">E14/H1</f>
        <v>198.125</v>
      </c>
      <c r="I14" s="52" t="n">
        <f aca="false">E14/I1</f>
        <v>158.5</v>
      </c>
      <c r="J14" s="52" t="n">
        <f aca="false">E14/J1</f>
        <v>132.083333333333</v>
      </c>
      <c r="K14" s="52" t="n">
        <f aca="false">E14/K1</f>
        <v>113.214285714286</v>
      </c>
      <c r="L14" s="52" t="n">
        <f aca="false">E14/L1</f>
        <v>99.0625</v>
      </c>
    </row>
    <row r="15" customFormat="false" ht="15.75" hidden="false" customHeight="false" outlineLevel="0" collapsed="false">
      <c r="A15" s="57" t="s">
        <v>43</v>
      </c>
      <c r="B15" s="32" t="n">
        <v>30</v>
      </c>
      <c r="C15" s="55" t="n">
        <f aca="false">'Grille tarifaire 2019-2020'!J19</f>
        <v>882.6</v>
      </c>
      <c r="D15" s="52" t="n">
        <f aca="false">'Grille tarifaire 2019-2020'!I19</f>
        <v>240</v>
      </c>
      <c r="E15" s="52" t="n">
        <f aca="false">C15</f>
        <v>882.6</v>
      </c>
      <c r="F15" s="52" t="n">
        <f aca="false">E15/F1</f>
        <v>441.3</v>
      </c>
      <c r="G15" s="52" t="n">
        <f aca="false">E15/G1</f>
        <v>294.2</v>
      </c>
      <c r="H15" s="52" t="n">
        <f aca="false">E15/H1</f>
        <v>220.65</v>
      </c>
      <c r="I15" s="52" t="n">
        <f aca="false">E15/I1</f>
        <v>176.52</v>
      </c>
      <c r="J15" s="52" t="n">
        <f aca="false">E15/J1</f>
        <v>147.1</v>
      </c>
      <c r="K15" s="52" t="n">
        <f aca="false">E15/K1</f>
        <v>126.085714285714</v>
      </c>
      <c r="L15" s="52" t="n">
        <f aca="false">E15/L1</f>
        <v>110.325</v>
      </c>
    </row>
    <row r="16" customFormat="false" ht="15.75" hidden="false" customHeight="false" outlineLevel="0" collapsed="false">
      <c r="A16" s="46" t="s">
        <v>44</v>
      </c>
      <c r="C16" s="58"/>
      <c r="D16" s="58"/>
      <c r="E16" s="58"/>
    </row>
  </sheetData>
  <printOptions headings="false" gridLines="false" gridLinesSet="true" horizontalCentered="true" verticalCentered="true"/>
  <pageMargins left="0.315277777777778" right="0.196527777777778" top="0.748611111111111" bottom="0.511805555555555" header="0.315277777777778" footer="0.511805555555555"/>
  <pageSetup paperSize="9" scale="11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&amp;CJCCD Cotisations échéancier  2019-2020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2015-06-19T16:26:52Z</dcterms:created>
  <dc:creator>Fred magau</dc:creator>
  <dc:description/>
  <dc:language>fr-FR</dc:language>
  <cp:lastModifiedBy>Frédéric MAGAU</cp:lastModifiedBy>
  <cp:lastPrinted>2018-09-01T10:30:16Z</cp:lastPrinted>
  <dcterms:modified xsi:type="dcterms:W3CDTF">2019-06-20T16:13:28Z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